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pgovpl.sharepoint.com/sites/ZamowieniaPubliczne/Shared Documents/Postępowania 2025/BDG.260.41.2025 Sprzątanie W K/Dokumentacja/"/>
    </mc:Choice>
  </mc:AlternateContent>
  <xr:revisionPtr revIDLastSave="13" documentId="13_ncr:1_{7ABE85E2-0A2C-411A-BA4A-2B504D1D99AB}" xr6:coauthVersionLast="47" xr6:coauthVersionMax="47" xr10:uidLastSave="{01D224E2-8E3D-4A0D-B641-7A7C52B0BE99}"/>
  <bookViews>
    <workbookView xWindow="22932" yWindow="-108" windowWidth="30936" windowHeight="16776" activeTab="1" xr2:uid="{717B552A-F623-48ED-8ED0-E09EABADF897}"/>
  </bookViews>
  <sheets>
    <sheet name="Zadanie I Warszawa" sheetId="1" r:id="rId1"/>
    <sheet name="Zadanie II Katowice" sheetId="2" r:id="rId2"/>
  </sheets>
  <definedNames>
    <definedName name="_xlnm.Print_Area" localSheetId="0">'Zadanie I Warszawa'!$A$1:$H$27</definedName>
    <definedName name="_xlnm.Print_Area" localSheetId="1">'Zadanie II Katowice'!$A$1:$H$22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2" l="1"/>
  <c r="H11" i="2" s="1"/>
  <c r="H22" i="2" s="1"/>
  <c r="D16" i="2"/>
  <c r="H16" i="2"/>
  <c r="D17" i="2"/>
  <c r="H17" i="2" s="1"/>
  <c r="D19" i="2"/>
  <c r="H19" i="2" s="1"/>
  <c r="E21" i="2"/>
  <c r="H21" i="2" s="1"/>
  <c r="H26" i="1"/>
  <c r="H25" i="1"/>
  <c r="H23" i="1"/>
  <c r="H22" i="1"/>
  <c r="H21" i="1"/>
  <c r="D19" i="1"/>
  <c r="D18" i="1"/>
  <c r="D17" i="1"/>
  <c r="E14" i="1"/>
  <c r="H14" i="1" s="1"/>
  <c r="E11" i="1"/>
  <c r="H11" i="1" s="1"/>
  <c r="E17" i="1" l="1"/>
  <c r="H17" i="1"/>
  <c r="H27" i="1" s="1"/>
</calcChain>
</file>

<file path=xl/sharedStrings.xml><?xml version="1.0" encoding="utf-8"?>
<sst xmlns="http://schemas.openxmlformats.org/spreadsheetml/2006/main" count="122" uniqueCount="79">
  <si>
    <t>Proszę wypełnić pola oznaczone na zielono.</t>
  </si>
  <si>
    <t>Nazwa Wykonawcy</t>
  </si>
  <si>
    <t>Adres Wykonawcy</t>
  </si>
  <si>
    <t>Formularz cenowy</t>
  </si>
  <si>
    <t>LP</t>
  </si>
  <si>
    <t>rodzaj usługi</t>
  </si>
  <si>
    <r>
      <t>powierzchnia do sprzątania w wymiarze tygodnia [m</t>
    </r>
    <r>
      <rPr>
        <b/>
        <vertAlign val="superscript"/>
        <sz val="10"/>
        <color theme="1"/>
        <rFont val="Aptos Narrow"/>
        <family val="2"/>
        <scheme val="minor"/>
      </rPr>
      <t>2</t>
    </r>
    <r>
      <rPr>
        <b/>
        <sz val="10"/>
        <color theme="1"/>
        <rFont val="Aptos Narrow"/>
        <family val="2"/>
        <scheme val="minor"/>
      </rPr>
      <t>]</t>
    </r>
  </si>
  <si>
    <r>
      <t>łącznie powierzchnia do sprzątania tygodniowo [m</t>
    </r>
    <r>
      <rPr>
        <b/>
        <vertAlign val="superscript"/>
        <sz val="10"/>
        <color theme="1"/>
        <rFont val="Aptos Narrow"/>
        <family val="2"/>
        <scheme val="minor"/>
      </rPr>
      <t>2</t>
    </r>
    <r>
      <rPr>
        <b/>
        <sz val="10"/>
        <color theme="1"/>
        <rFont val="Aptos Narrow"/>
        <family val="2"/>
        <scheme val="minor"/>
      </rPr>
      <t>]</t>
    </r>
  </si>
  <si>
    <r>
      <t>cena jednostkowa zł/m</t>
    </r>
    <r>
      <rPr>
        <b/>
        <vertAlign val="superscript"/>
        <sz val="10"/>
        <color theme="1"/>
        <rFont val="Aptos Narrow"/>
        <family val="2"/>
        <scheme val="minor"/>
      </rPr>
      <t>2</t>
    </r>
    <r>
      <rPr>
        <b/>
        <u/>
        <sz val="10"/>
        <color rgb="FFC00000"/>
        <rFont val="Aptos Narrow"/>
        <family val="2"/>
        <scheme val="minor"/>
      </rPr>
      <t xml:space="preserve"> brutto</t>
    </r>
  </si>
  <si>
    <t>ilość tygodni w danym okresie</t>
  </si>
  <si>
    <r>
      <t xml:space="preserve">Wartość zł </t>
    </r>
    <r>
      <rPr>
        <b/>
        <u/>
        <sz val="10"/>
        <color rgb="FFC00000"/>
        <rFont val="Aptos Narrow"/>
        <family val="2"/>
        <scheme val="minor"/>
      </rPr>
      <t>brutto</t>
    </r>
    <r>
      <rPr>
        <b/>
        <sz val="10"/>
        <color theme="1"/>
        <rFont val="Aptos Narrow"/>
        <family val="2"/>
        <scheme val="minor"/>
      </rPr>
      <t xml:space="preserve">
</t>
    </r>
    <r>
      <rPr>
        <sz val="10"/>
        <color theme="1"/>
        <rFont val="Aptos Narrow"/>
        <family val="2"/>
        <scheme val="minor"/>
      </rPr>
      <t>[kol.4*kol.5*kol.6]</t>
    </r>
  </si>
  <si>
    <t>I.1</t>
  </si>
  <si>
    <t>I.2</t>
  </si>
  <si>
    <t>sprzątanie 3 razy w tygodniu</t>
  </si>
  <si>
    <t>I.3</t>
  </si>
  <si>
    <t>sprzątanie 2 razy w tygodniu</t>
  </si>
  <si>
    <t>I.4</t>
  </si>
  <si>
    <t>I.5</t>
  </si>
  <si>
    <t>I.6</t>
  </si>
  <si>
    <t>I.7</t>
  </si>
  <si>
    <t>I.8</t>
  </si>
  <si>
    <t>I.9</t>
  </si>
  <si>
    <t>II</t>
  </si>
  <si>
    <t>Mycie powierzchni przeszklonych</t>
  </si>
  <si>
    <r>
      <t>powierzchnia do mycia [m</t>
    </r>
    <r>
      <rPr>
        <b/>
        <vertAlign val="superscript"/>
        <sz val="10"/>
        <color theme="1"/>
        <rFont val="Aptos Narrow"/>
        <family val="2"/>
        <scheme val="minor"/>
      </rPr>
      <t>2</t>
    </r>
    <r>
      <rPr>
        <b/>
        <sz val="10"/>
        <color theme="1"/>
        <rFont val="Aptos Narrow"/>
        <family val="2"/>
        <scheme val="minor"/>
      </rPr>
      <t>]</t>
    </r>
  </si>
  <si>
    <t>częstotliwość mycia</t>
  </si>
  <si>
    <r>
      <t>cena jednostkowa zł/m</t>
    </r>
    <r>
      <rPr>
        <b/>
        <vertAlign val="superscript"/>
        <sz val="10"/>
        <rFont val="Aptos Narrow"/>
        <family val="2"/>
        <scheme val="minor"/>
      </rPr>
      <t>2</t>
    </r>
    <r>
      <rPr>
        <b/>
        <sz val="10"/>
        <rFont val="Aptos Narrow"/>
        <family val="2"/>
        <scheme val="minor"/>
      </rPr>
      <t xml:space="preserve"> </t>
    </r>
    <r>
      <rPr>
        <b/>
        <u/>
        <sz val="10"/>
        <color rgb="FFC00000"/>
        <rFont val="Aptos Narrow"/>
        <family val="2"/>
        <scheme val="minor"/>
      </rPr>
      <t>brutto</t>
    </r>
  </si>
  <si>
    <t xml:space="preserve">ilość w okresie obowiązywania umowy </t>
  </si>
  <si>
    <r>
      <t xml:space="preserve">Wartość zł </t>
    </r>
    <r>
      <rPr>
        <b/>
        <sz val="10"/>
        <color rgb="FFC00000"/>
        <rFont val="Aptos Narrow"/>
        <family val="2"/>
        <scheme val="minor"/>
      </rPr>
      <t>brutto</t>
    </r>
    <r>
      <rPr>
        <b/>
        <sz val="10"/>
        <color theme="1"/>
        <rFont val="Aptos Narrow"/>
        <family val="2"/>
        <scheme val="minor"/>
      </rPr>
      <t xml:space="preserve">
</t>
    </r>
    <r>
      <rPr>
        <sz val="10"/>
        <color theme="1"/>
        <rFont val="Aptos Narrow"/>
        <family val="2"/>
        <scheme val="minor"/>
      </rPr>
      <t>[kol.3*kol.5*kol.6]</t>
    </r>
  </si>
  <si>
    <t>II.1</t>
  </si>
  <si>
    <t>raz w tygodniu</t>
  </si>
  <si>
    <t>II.2</t>
  </si>
  <si>
    <t>II.3</t>
  </si>
  <si>
    <t>III</t>
  </si>
  <si>
    <t>Serwis dzienny  - obsługa spotkań i narad</t>
  </si>
  <si>
    <t>prognozowana ilość na tydzień</t>
  </si>
  <si>
    <t>częstotliwość</t>
  </si>
  <si>
    <r>
      <t xml:space="preserve">cena </t>
    </r>
    <r>
      <rPr>
        <b/>
        <sz val="9"/>
        <color rgb="FFC00000"/>
        <rFont val="Aptos Narrow"/>
        <family val="2"/>
        <scheme val="minor"/>
      </rPr>
      <t>brutto</t>
    </r>
    <r>
      <rPr>
        <b/>
        <sz val="9"/>
        <rFont val="Aptos Narrow"/>
        <family val="2"/>
        <scheme val="minor"/>
      </rPr>
      <t xml:space="preserve"> za obsługę 1 spotkania w rama sprawowanego serwisu dziennego</t>
    </r>
  </si>
  <si>
    <t xml:space="preserve">ilość tygodni w okresie obowiązywania umowy </t>
  </si>
  <si>
    <t>III.1</t>
  </si>
  <si>
    <t>Obsługa narad, spotkań, 2026</t>
  </si>
  <si>
    <t>ilość spotkań w tygodniu</t>
  </si>
  <si>
    <t>III.2</t>
  </si>
  <si>
    <t>Obsługa narad, spotkań, 2027</t>
  </si>
  <si>
    <t>Podpis Wykonawcy:</t>
  </si>
  <si>
    <r>
      <rPr>
        <b/>
        <sz val="11"/>
        <color theme="1"/>
        <rFont val="Aptos Narrow"/>
        <family val="2"/>
        <scheme val="minor"/>
      </rPr>
      <t xml:space="preserve">CENA OFERTY </t>
    </r>
    <r>
      <rPr>
        <b/>
        <u/>
        <sz val="11"/>
        <color rgb="FFC00000"/>
        <rFont val="Aptos Narrow"/>
        <family val="2"/>
        <scheme val="minor"/>
      </rPr>
      <t>BRUTTO</t>
    </r>
    <r>
      <rPr>
        <b/>
        <sz val="11"/>
        <color theme="1"/>
        <rFont val="Aptos Narrow"/>
        <family val="2"/>
        <scheme val="minor"/>
      </rPr>
      <t>:</t>
    </r>
    <r>
      <rPr>
        <sz val="11"/>
        <color theme="1"/>
        <rFont val="Aptos Narrow"/>
        <family val="2"/>
        <charset val="238"/>
        <scheme val="minor"/>
      </rPr>
      <t xml:space="preserve">
 maksymalne wynagrodzenie </t>
    </r>
    <r>
      <rPr>
        <u/>
        <sz val="11"/>
        <color rgb="FFC00000"/>
        <rFont val="Aptos Narrow"/>
        <family val="2"/>
        <scheme val="minor"/>
      </rPr>
      <t>brutto</t>
    </r>
    <r>
      <rPr>
        <sz val="11"/>
        <color theme="1"/>
        <rFont val="Aptos Narrow"/>
        <family val="2"/>
        <charset val="238"/>
        <scheme val="minor"/>
      </rPr>
      <t xml:space="preserve"> za wykonanie przedmiotu umowy
</t>
    </r>
    <r>
      <rPr>
        <sz val="11"/>
        <color theme="1"/>
        <rFont val="Aptos Narrow"/>
        <family val="2"/>
        <scheme val="minor"/>
      </rPr>
      <t>(suma wartości pozycji I, II i III z kolumny 5)</t>
    </r>
  </si>
  <si>
    <r>
      <t xml:space="preserve">Utrzymanie czystości </t>
    </r>
    <r>
      <rPr>
        <sz val="9"/>
        <rFont val="Aptos Narrow"/>
        <family val="2"/>
        <scheme val="minor"/>
      </rPr>
      <t>w okresie:</t>
    </r>
    <r>
      <rPr>
        <b/>
        <sz val="9"/>
        <color rgb="FFFF0000"/>
        <rFont val="Aptos Narrow"/>
        <family val="2"/>
        <scheme val="minor"/>
      </rPr>
      <t xml:space="preserve">
</t>
    </r>
    <r>
      <rPr>
        <b/>
        <sz val="9"/>
        <color rgb="FFC00000"/>
        <rFont val="Aptos Narrow"/>
        <family val="2"/>
        <scheme val="minor"/>
      </rPr>
      <t xml:space="preserve"> A: 01.01-18.03.2026 r,</t>
    </r>
    <r>
      <rPr>
        <sz val="9"/>
        <color theme="1"/>
        <rFont val="Aptos Narrow"/>
        <family val="2"/>
        <scheme val="minor"/>
      </rPr>
      <t xml:space="preserve">
</t>
    </r>
    <r>
      <rPr>
        <sz val="9"/>
        <rFont val="Aptos Narrow"/>
        <family val="2"/>
        <scheme val="minor"/>
      </rPr>
      <t>w tym serwis dzienny w godz.7-15</t>
    </r>
  </si>
  <si>
    <r>
      <t>Utrzymanie czystoś</t>
    </r>
    <r>
      <rPr>
        <sz val="9"/>
        <rFont val="Aptos Narrow"/>
        <family val="2"/>
        <scheme val="minor"/>
      </rPr>
      <t xml:space="preserve">ci w okresie:
</t>
    </r>
    <r>
      <rPr>
        <b/>
        <sz val="9"/>
        <color rgb="FFC00000"/>
        <rFont val="Aptos Narrow"/>
        <family val="2"/>
        <scheme val="minor"/>
      </rPr>
      <t>B: 19.03-20.07.2026 r,</t>
    </r>
    <r>
      <rPr>
        <sz val="9"/>
        <color theme="1"/>
        <rFont val="Aptos Narrow"/>
        <family val="2"/>
        <scheme val="minor"/>
      </rPr>
      <t xml:space="preserve">
</t>
    </r>
    <r>
      <rPr>
        <sz val="9"/>
        <rFont val="Aptos Narrow"/>
        <family val="2"/>
        <scheme val="minor"/>
      </rPr>
      <t>w tym serwis dzienny w godz. 7-15</t>
    </r>
  </si>
  <si>
    <r>
      <t xml:space="preserve">Utrzymanie czystości w okresie:
</t>
    </r>
    <r>
      <rPr>
        <b/>
        <sz val="9"/>
        <color rgb="FFC00000"/>
        <rFont val="Aptos Narrow"/>
        <family val="2"/>
        <scheme val="minor"/>
      </rPr>
      <t>C:  21.07.26r. - 31.12.27 r,</t>
    </r>
    <r>
      <rPr>
        <sz val="9"/>
        <color theme="1"/>
        <rFont val="Aptos Narrow"/>
        <family val="2"/>
        <scheme val="minor"/>
      </rPr>
      <t xml:space="preserve">
</t>
    </r>
    <r>
      <rPr>
        <sz val="9"/>
        <rFont val="Aptos Narrow"/>
        <family val="2"/>
        <scheme val="minor"/>
      </rPr>
      <t>w tym serwis dzienny w godz. 7-15</t>
    </r>
  </si>
  <si>
    <t>Załącznik nr 2A do SWZ</t>
  </si>
  <si>
    <r>
      <rPr>
        <b/>
        <sz val="11"/>
        <color theme="1"/>
        <rFont val="Aptos Narrow"/>
        <family val="2"/>
        <scheme val="minor"/>
      </rPr>
      <t xml:space="preserve">CENA OFERTY </t>
    </r>
    <r>
      <rPr>
        <b/>
        <u/>
        <sz val="11"/>
        <color rgb="FFC00000"/>
        <rFont val="Aptos Narrow"/>
        <family val="2"/>
        <scheme val="minor"/>
      </rPr>
      <t>BRUTTO</t>
    </r>
    <r>
      <rPr>
        <b/>
        <sz val="11"/>
        <color theme="1"/>
        <rFont val="Aptos Narrow"/>
        <family val="2"/>
        <scheme val="minor"/>
      </rPr>
      <t>:</t>
    </r>
    <r>
      <rPr>
        <sz val="11"/>
        <color theme="1"/>
        <rFont val="Aptos Narrow"/>
        <family val="2"/>
        <charset val="238"/>
        <scheme val="minor"/>
      </rPr>
      <t xml:space="preserve">
 maksymalne wynagrodzenie </t>
    </r>
    <r>
      <rPr>
        <u/>
        <sz val="11"/>
        <color rgb="FFC00000"/>
        <rFont val="Aptos Narrow"/>
        <family val="2"/>
        <scheme val="minor"/>
      </rPr>
      <t>brutto</t>
    </r>
    <r>
      <rPr>
        <sz val="11"/>
        <color theme="1"/>
        <rFont val="Aptos Narrow"/>
        <family val="2"/>
        <charset val="238"/>
        <scheme val="minor"/>
      </rPr>
      <t xml:space="preserve"> za wykonanie przedmiotu umowy
</t>
    </r>
    <r>
      <rPr>
        <sz val="11"/>
        <color theme="1"/>
        <rFont val="Aptos Narrow"/>
        <family val="2"/>
        <scheme val="minor"/>
      </rPr>
      <t>(suma wartości pozycji I, II, III i IV z kolumny 5)</t>
    </r>
  </si>
  <si>
    <t>V</t>
  </si>
  <si>
    <t>Odśnieżenia placów i chodników 
w 2026r. i 2027r.</t>
  </si>
  <si>
    <t>IV.1</t>
  </si>
  <si>
    <t xml:space="preserve">ilość lat </t>
  </si>
  <si>
    <r>
      <t>cena jednostkowa zł/m</t>
    </r>
    <r>
      <rPr>
        <b/>
        <vertAlign val="superscript"/>
        <sz val="10"/>
        <color theme="1"/>
        <rFont val="Aptos Narrow"/>
        <family val="2"/>
        <scheme val="minor"/>
      </rPr>
      <t>2</t>
    </r>
    <r>
      <rPr>
        <b/>
        <sz val="10"/>
        <color theme="1"/>
        <rFont val="Aptos Narrow"/>
        <family val="2"/>
        <scheme val="minor"/>
      </rPr>
      <t xml:space="preserve"> </t>
    </r>
    <r>
      <rPr>
        <b/>
        <u/>
        <sz val="10"/>
        <color rgb="FFC00000"/>
        <rFont val="Aptos Narrow"/>
        <family val="2"/>
        <scheme val="minor"/>
      </rPr>
      <t>brutto</t>
    </r>
  </si>
  <si>
    <t>łącznie prognozowana ilość 
w okresie od stycznia do grudnia</t>
  </si>
  <si>
    <r>
      <t>powierzchnia do odśnieżania [m</t>
    </r>
    <r>
      <rPr>
        <b/>
        <vertAlign val="superscript"/>
        <sz val="10"/>
        <color theme="1"/>
        <rFont val="Aptos Narrow"/>
        <family val="2"/>
        <scheme val="minor"/>
      </rPr>
      <t>2</t>
    </r>
    <r>
      <rPr>
        <b/>
        <sz val="10"/>
        <color theme="1"/>
        <rFont val="Aptos Narrow"/>
        <family val="2"/>
        <scheme val="minor"/>
      </rPr>
      <t>]</t>
    </r>
  </si>
  <si>
    <t>Odśnieżanie</t>
  </si>
  <si>
    <t>IV</t>
  </si>
  <si>
    <t>Obsługa spotkań w zakresie wg  OPZ
24 m-ce (2026 - 2027)</t>
  </si>
  <si>
    <r>
      <t xml:space="preserve">cena </t>
    </r>
    <r>
      <rPr>
        <b/>
        <u/>
        <sz val="10"/>
        <color rgb="FFC00000"/>
        <rFont val="Aptos Narrow"/>
        <family val="2"/>
        <scheme val="minor"/>
      </rPr>
      <t xml:space="preserve">brutto </t>
    </r>
    <r>
      <rPr>
        <b/>
        <sz val="10"/>
        <rFont val="Aptos Narrow"/>
        <family val="2"/>
        <scheme val="minor"/>
      </rPr>
      <t>za obsługę 1 spotkania w rama sprawowanego serwisu dziennego</t>
    </r>
  </si>
  <si>
    <t>prognozowana ilość</t>
  </si>
  <si>
    <t>raz na kwartał</t>
  </si>
  <si>
    <t>Mycie okien wraz z ramami i parapetami zewnętrznymi
24 m-ce (2026-2027)</t>
  </si>
  <si>
    <r>
      <t xml:space="preserve">Wartość zł </t>
    </r>
    <r>
      <rPr>
        <b/>
        <u/>
        <sz val="10"/>
        <color rgb="FFC00000"/>
        <rFont val="Aptos Narrow"/>
        <family val="2"/>
        <scheme val="minor"/>
      </rPr>
      <t>brutto</t>
    </r>
    <r>
      <rPr>
        <b/>
        <sz val="10"/>
        <color theme="1"/>
        <rFont val="Aptos Narrow"/>
        <family val="2"/>
        <scheme val="minor"/>
      </rPr>
      <t xml:space="preserve">
</t>
    </r>
    <r>
      <rPr>
        <sz val="10"/>
        <color theme="1"/>
        <rFont val="Aptos Narrow"/>
        <family val="2"/>
        <scheme val="minor"/>
      </rPr>
      <t>[kol.3*kol.5*kol.6]</t>
    </r>
  </si>
  <si>
    <t>Mycie okien i powierzchni przeszklonych</t>
  </si>
  <si>
    <t>sprzątanie raz na kwartał</t>
  </si>
  <si>
    <t>Utrzymanie czystości w budynku, w tym serwis dzienny w godzinach 7-15
24 m-ce (2026-2027)</t>
  </si>
  <si>
    <t xml:space="preserve">ilość tygodni w okresie obowiązywania umowy 
</t>
  </si>
  <si>
    <t>Proszę wypełnić pola oznaczone na zielono</t>
  </si>
  <si>
    <t>Załącznik nr 2B do SWZ</t>
  </si>
  <si>
    <r>
      <t xml:space="preserve">do postępowania o udzielenie zamówienia publicznego pn. "Usługa utrzymanie czystości w budynku Ministerstwa Energii </t>
    </r>
    <r>
      <rPr>
        <b/>
        <u/>
        <sz val="11"/>
        <color theme="1"/>
        <rFont val="Aptos Narrow"/>
        <family val="2"/>
        <scheme val="minor"/>
      </rPr>
      <t>w Warszawie przy ul. Przemysłowej 26 i 26a</t>
    </r>
    <r>
      <rPr>
        <b/>
        <sz val="11"/>
        <color theme="1"/>
        <rFont val="Aptos Narrow"/>
        <family val="2"/>
        <scheme val="minor"/>
      </rPr>
      <t xml:space="preserve">
wraz z serwisem dziennym"</t>
    </r>
  </si>
  <si>
    <t>Mycie powierz. przeszklonych (drzwi, gabloty, lustra) w okresie: A</t>
  </si>
  <si>
    <t>Mycie powierz. przeszklonych (drzwi, gabloty, lustra) w okresie: B</t>
  </si>
  <si>
    <t>Mycie powierz. przeszklonych (drzwi, gabloty, lustra) w okresie: C</t>
  </si>
  <si>
    <r>
      <t xml:space="preserve">do postępowania o udzielenie zamówienia publicznego pn. "Usługa utrzymanie czystości w budynku Ministerstwa Energii </t>
    </r>
    <r>
      <rPr>
        <b/>
        <u/>
        <sz val="11"/>
        <color theme="1"/>
        <rFont val="Aptos Narrow"/>
        <family val="2"/>
        <scheme val="minor"/>
      </rPr>
      <t>w Katowicach przy ul. Powstańców 30</t>
    </r>
    <r>
      <rPr>
        <b/>
        <sz val="11"/>
        <color theme="1"/>
        <rFont val="Aptos Narrow"/>
        <family val="2"/>
        <scheme val="minor"/>
      </rPr>
      <t xml:space="preserve">
wraz z serwisem dziennym"</t>
    </r>
  </si>
  <si>
    <t>sprzątanie codzienne (5 razy w tygodniu)</t>
  </si>
  <si>
    <t>Mycie pow. przeszklonych (drzwi, gabloty, lustra)
24 m-ce (2026-2027)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</si>
</sst>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zł&quot;"/>
  </numFmts>
  <fonts count="34" x14ac:knownFonts="1">
    <font>
      <sz val="11"/>
      <color theme="1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rgb="FFC00000"/>
      <name val="Aptos Narrow"/>
      <family val="2"/>
      <charset val="238"/>
      <scheme val="minor"/>
    </font>
    <font>
      <b/>
      <i/>
      <sz val="28"/>
      <color rgb="FFFF0000"/>
      <name val="Abadi"/>
      <family val="2"/>
    </font>
    <font>
      <b/>
      <u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vertAlign val="superscript"/>
      <sz val="10"/>
      <color theme="1"/>
      <name val="Aptos Narrow"/>
      <family val="2"/>
      <scheme val="minor"/>
    </font>
    <font>
      <b/>
      <u/>
      <sz val="10"/>
      <color rgb="FFC00000"/>
      <name val="Aptos Narrow"/>
      <family val="2"/>
      <scheme val="minor"/>
    </font>
    <font>
      <sz val="8"/>
      <color theme="1"/>
      <name val="Aptos Narrow"/>
      <family val="2"/>
      <charset val="238"/>
      <scheme val="minor"/>
    </font>
    <font>
      <b/>
      <sz val="1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9"/>
      <name val="Aptos Narrow"/>
      <family val="2"/>
      <scheme val="minor"/>
    </font>
    <font>
      <b/>
      <sz val="9"/>
      <color rgb="FFFF0000"/>
      <name val="Aptos Narrow"/>
      <family val="2"/>
      <scheme val="minor"/>
    </font>
    <font>
      <sz val="11"/>
      <name val="Aptos Narrow"/>
      <family val="2"/>
      <charset val="238"/>
      <scheme val="minor"/>
    </font>
    <font>
      <b/>
      <sz val="10"/>
      <name val="Aptos Narrow"/>
      <family val="2"/>
      <scheme val="minor"/>
    </font>
    <font>
      <b/>
      <vertAlign val="superscript"/>
      <sz val="10"/>
      <name val="Aptos Narrow"/>
      <family val="2"/>
      <scheme val="minor"/>
    </font>
    <font>
      <b/>
      <sz val="10"/>
      <color rgb="FFC00000"/>
      <name val="Aptos Narrow"/>
      <family val="2"/>
      <scheme val="minor"/>
    </font>
    <font>
      <sz val="9"/>
      <name val="Aptos Narrow"/>
      <family val="2"/>
      <charset val="238"/>
      <scheme val="minor"/>
    </font>
    <font>
      <b/>
      <sz val="9"/>
      <name val="Aptos Narrow"/>
      <family val="2"/>
      <scheme val="minor"/>
    </font>
    <font>
      <b/>
      <sz val="9"/>
      <color rgb="FFC00000"/>
      <name val="Aptos Narrow"/>
      <family val="2"/>
      <scheme val="minor"/>
    </font>
    <font>
      <sz val="9"/>
      <color theme="1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b/>
      <u/>
      <sz val="11"/>
      <color rgb="FFC00000"/>
      <name val="Aptos Narrow"/>
      <family val="2"/>
      <scheme val="minor"/>
    </font>
    <font>
      <u/>
      <sz val="11"/>
      <color rgb="FFC00000"/>
      <name val="Aptos Narrow"/>
      <family val="2"/>
      <scheme val="minor"/>
    </font>
    <font>
      <b/>
      <i/>
      <sz val="11"/>
      <color rgb="FFC00000"/>
      <name val="Aptos Narrow"/>
      <family val="2"/>
      <scheme val="minor"/>
    </font>
    <font>
      <b/>
      <sz val="16"/>
      <color rgb="FFC00000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sz val="10"/>
      <color theme="1"/>
      <name val="Aptos Narrow"/>
      <family val="2"/>
      <charset val="238"/>
      <scheme val="minor"/>
    </font>
    <font>
      <sz val="11"/>
      <name val="Aptos Narrow"/>
      <family val="2"/>
      <scheme val="minor"/>
    </font>
    <font>
      <sz val="10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rgb="FF3F3F3F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3F3F3F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43" fontId="29" fillId="0" borderId="0" applyFont="0" applyFill="0" applyBorder="0" applyAlignment="0" applyProtection="0"/>
  </cellStyleXfs>
  <cellXfs count="15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6" xfId="0" applyBorder="1" applyProtection="1">
      <protection locked="0"/>
    </xf>
    <xf numFmtId="0" fontId="7" fillId="0" borderId="5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 wrapText="1"/>
    </xf>
    <xf numFmtId="0" fontId="8" fillId="5" borderId="17" xfId="0" applyFont="1" applyFill="1" applyBorder="1" applyAlignment="1">
      <alignment horizontal="center" vertical="center" wrapText="1"/>
    </xf>
    <xf numFmtId="0" fontId="11" fillId="5" borderId="18" xfId="0" applyFont="1" applyFill="1" applyBorder="1" applyAlignment="1">
      <alignment horizontal="center"/>
    </xf>
    <xf numFmtId="0" fontId="11" fillId="5" borderId="19" xfId="0" applyFont="1" applyFill="1" applyBorder="1" applyAlignment="1">
      <alignment horizontal="center"/>
    </xf>
    <xf numFmtId="0" fontId="11" fillId="5" borderId="20" xfId="0" applyFont="1" applyFill="1" applyBorder="1" applyAlignment="1">
      <alignment horizontal="center"/>
    </xf>
    <xf numFmtId="16" fontId="0" fillId="0" borderId="13" xfId="0" applyNumberFormat="1" applyBorder="1" applyAlignment="1">
      <alignment horizontal="center"/>
    </xf>
    <xf numFmtId="0" fontId="11" fillId="0" borderId="16" xfId="0" applyFont="1" applyBorder="1" applyAlignment="1">
      <alignment horizontal="left" vertical="center" wrapText="1"/>
    </xf>
    <xf numFmtId="0" fontId="0" fillId="0" borderId="23" xfId="0" applyBorder="1" applyAlignment="1">
      <alignment horizontal="center"/>
    </xf>
    <xf numFmtId="0" fontId="11" fillId="0" borderId="22" xfId="0" applyFont="1" applyBorder="1" applyAlignment="1">
      <alignment horizontal="left" vertical="center"/>
    </xf>
    <xf numFmtId="164" fontId="3" fillId="0" borderId="25" xfId="0" applyNumberFormat="1" applyFont="1" applyBorder="1" applyAlignment="1">
      <alignment horizontal="right" vertical="center"/>
    </xf>
    <xf numFmtId="16" fontId="0" fillId="0" borderId="23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11" fillId="0" borderId="28" xfId="0" applyFont="1" applyBorder="1" applyAlignment="1">
      <alignment horizontal="left" vertical="center"/>
    </xf>
    <xf numFmtId="164" fontId="3" fillId="0" borderId="31" xfId="0" applyNumberFormat="1" applyFont="1" applyBorder="1" applyAlignment="1">
      <alignment horizontal="right" vertical="center"/>
    </xf>
    <xf numFmtId="0" fontId="7" fillId="5" borderId="32" xfId="0" applyFont="1" applyFill="1" applyBorder="1" applyAlignment="1">
      <alignment horizontal="center"/>
    </xf>
    <xf numFmtId="0" fontId="8" fillId="5" borderId="24" xfId="0" applyFont="1" applyFill="1" applyBorder="1" applyAlignment="1">
      <alignment horizontal="center" vertical="center" wrapText="1"/>
    </xf>
    <xf numFmtId="0" fontId="17" fillId="5" borderId="24" xfId="0" applyFont="1" applyFill="1" applyBorder="1" applyAlignment="1">
      <alignment horizontal="center" vertical="center" wrapText="1"/>
    </xf>
    <xf numFmtId="0" fontId="8" fillId="5" borderId="3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14" fillId="0" borderId="22" xfId="0" applyFont="1" applyBorder="1" applyAlignment="1">
      <alignment vertical="center"/>
    </xf>
    <xf numFmtId="0" fontId="7" fillId="5" borderId="13" xfId="0" applyFont="1" applyFill="1" applyBorder="1" applyAlignment="1">
      <alignment horizontal="center"/>
    </xf>
    <xf numFmtId="0" fontId="17" fillId="5" borderId="16" xfId="0" applyFont="1" applyFill="1" applyBorder="1" applyAlignment="1">
      <alignment horizontal="center" vertical="center"/>
    </xf>
    <xf numFmtId="0" fontId="21" fillId="5" borderId="16" xfId="0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0" fontId="8" fillId="5" borderId="37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0" fontId="14" fillId="0" borderId="22" xfId="0" applyFont="1" applyBorder="1" applyAlignment="1">
      <alignment horizontal="left" vertical="center"/>
    </xf>
    <xf numFmtId="0" fontId="0" fillId="0" borderId="39" xfId="0" applyBorder="1" applyAlignment="1">
      <alignment horizontal="center"/>
    </xf>
    <xf numFmtId="0" fontId="14" fillId="0" borderId="24" xfId="0" applyFont="1" applyBorder="1" applyAlignment="1">
      <alignment horizontal="left" vertical="center"/>
    </xf>
    <xf numFmtId="164" fontId="12" fillId="4" borderId="19" xfId="0" applyNumberFormat="1" applyFont="1" applyFill="1" applyBorder="1" applyAlignment="1" applyProtection="1">
      <alignment horizontal="center" vertical="center"/>
      <protection locked="0"/>
    </xf>
    <xf numFmtId="0" fontId="0" fillId="0" borderId="49" xfId="0" applyBorder="1" applyAlignment="1">
      <alignment horizontal="center"/>
    </xf>
    <xf numFmtId="164" fontId="12" fillId="4" borderId="28" xfId="0" applyNumberFormat="1" applyFont="1" applyFill="1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center"/>
    </xf>
    <xf numFmtId="2" fontId="8" fillId="5" borderId="16" xfId="0" applyNumberFormat="1" applyFont="1" applyFill="1" applyBorder="1" applyAlignment="1">
      <alignment horizontal="center" vertical="center" wrapText="1"/>
    </xf>
    <xf numFmtId="0" fontId="0" fillId="5" borderId="55" xfId="0" applyFill="1" applyBorder="1" applyAlignment="1">
      <alignment horizontal="center"/>
    </xf>
    <xf numFmtId="0" fontId="7" fillId="5" borderId="55" xfId="0" applyFont="1" applyFill="1" applyBorder="1" applyAlignment="1">
      <alignment horizontal="center"/>
    </xf>
    <xf numFmtId="0" fontId="17" fillId="5" borderId="21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23" fillId="0" borderId="22" xfId="0" applyFont="1" applyBorder="1" applyAlignment="1">
      <alignment horizontal="left" vertical="center"/>
    </xf>
    <xf numFmtId="0" fontId="23" fillId="0" borderId="16" xfId="0" applyFont="1" applyBorder="1" applyAlignment="1">
      <alignment horizontal="left" vertical="center" wrapText="1"/>
    </xf>
    <xf numFmtId="16" fontId="0" fillId="0" borderId="55" xfId="0" applyNumberFormat="1" applyBorder="1" applyAlignment="1">
      <alignment horizontal="center"/>
    </xf>
    <xf numFmtId="0" fontId="11" fillId="5" borderId="56" xfId="0" applyFont="1" applyFill="1" applyBorder="1" applyAlignment="1">
      <alignment horizontal="center"/>
    </xf>
    <xf numFmtId="0" fontId="8" fillId="5" borderId="55" xfId="0" applyFont="1" applyFill="1" applyBorder="1" applyAlignment="1">
      <alignment horizontal="center" vertical="center"/>
    </xf>
    <xf numFmtId="0" fontId="0" fillId="0" borderId="3" xfId="0" applyBorder="1" applyProtection="1">
      <protection locked="0"/>
    </xf>
    <xf numFmtId="0" fontId="0" fillId="0" borderId="2" xfId="0" applyBorder="1" applyProtection="1">
      <protection locked="0"/>
    </xf>
    <xf numFmtId="43" fontId="31" fillId="0" borderId="16" xfId="3" applyFont="1" applyBorder="1" applyAlignment="1">
      <alignment horizontal="right" vertical="center"/>
    </xf>
    <xf numFmtId="43" fontId="31" fillId="0" borderId="22" xfId="3" applyFont="1" applyBorder="1" applyAlignment="1">
      <alignment horizontal="right" vertical="center"/>
    </xf>
    <xf numFmtId="2" fontId="7" fillId="0" borderId="22" xfId="0" applyNumberFormat="1" applyFont="1" applyBorder="1" applyAlignment="1">
      <alignment vertical="center"/>
    </xf>
    <xf numFmtId="2" fontId="7" fillId="0" borderId="22" xfId="0" applyNumberFormat="1" applyFont="1" applyBorder="1" applyAlignment="1">
      <alignment horizontal="right" vertical="center"/>
    </xf>
    <xf numFmtId="2" fontId="7" fillId="0" borderId="28" xfId="0" applyNumberFormat="1" applyFont="1" applyBorder="1" applyAlignment="1">
      <alignment horizontal="right" vertical="center"/>
    </xf>
    <xf numFmtId="0" fontId="32" fillId="0" borderId="22" xfId="0" applyFont="1" applyBorder="1" applyAlignment="1">
      <alignment horizontal="center" vertical="center"/>
    </xf>
    <xf numFmtId="2" fontId="32" fillId="0" borderId="28" xfId="0" applyNumberFormat="1" applyFont="1" applyBorder="1" applyAlignment="1">
      <alignment horizontal="right" vertical="center"/>
    </xf>
    <xf numFmtId="0" fontId="32" fillId="0" borderId="28" xfId="0" applyFont="1" applyBorder="1" applyAlignment="1">
      <alignment horizontal="center" vertical="center"/>
    </xf>
    <xf numFmtId="164" fontId="30" fillId="0" borderId="48" xfId="0" applyNumberFormat="1" applyFont="1" applyBorder="1" applyAlignment="1">
      <alignment vertical="center"/>
    </xf>
    <xf numFmtId="43" fontId="33" fillId="0" borderId="16" xfId="1" applyNumberFormat="1" applyFont="1" applyFill="1" applyBorder="1" applyAlignment="1">
      <alignment horizontal="right" vertical="center"/>
    </xf>
    <xf numFmtId="43" fontId="33" fillId="0" borderId="22" xfId="1" applyNumberFormat="1" applyFont="1" applyFill="1" applyBorder="1" applyAlignment="1">
      <alignment horizontal="right" vertical="center"/>
    </xf>
    <xf numFmtId="43" fontId="33" fillId="0" borderId="26" xfId="1" applyNumberFormat="1" applyFont="1" applyFill="1" applyBorder="1" applyAlignment="1">
      <alignment horizontal="right" vertical="center"/>
    </xf>
    <xf numFmtId="43" fontId="33" fillId="0" borderId="29" xfId="1" applyNumberFormat="1" applyFont="1" applyFill="1" applyBorder="1" applyAlignment="1">
      <alignment horizontal="right" vertical="center"/>
    </xf>
    <xf numFmtId="0" fontId="2" fillId="3" borderId="1" xfId="2" applyAlignment="1">
      <alignment horizontal="center"/>
    </xf>
    <xf numFmtId="0" fontId="2" fillId="3" borderId="38" xfId="2" applyBorder="1" applyAlignment="1">
      <alignment horizontal="center" vertical="center"/>
    </xf>
    <xf numFmtId="0" fontId="2" fillId="3" borderId="40" xfId="2" applyBorder="1" applyAlignment="1">
      <alignment horizontal="center" vertical="center"/>
    </xf>
    <xf numFmtId="0" fontId="32" fillId="0" borderId="36" xfId="0" applyFont="1" applyBorder="1" applyAlignment="1">
      <alignment horizontal="center" vertical="center"/>
    </xf>
    <xf numFmtId="0" fontId="32" fillId="0" borderId="24" xfId="0" applyFont="1" applyBorder="1" applyAlignment="1">
      <alignment horizontal="center" vertical="center"/>
    </xf>
    <xf numFmtId="164" fontId="30" fillId="0" borderId="47" xfId="0" applyNumberFormat="1" applyFont="1" applyBorder="1" applyAlignment="1">
      <alignment horizontal="right" vertical="center"/>
    </xf>
    <xf numFmtId="0" fontId="3" fillId="0" borderId="42" xfId="0" applyFont="1" applyBorder="1" applyAlignment="1">
      <alignment horizontal="left" vertical="top"/>
    </xf>
    <xf numFmtId="0" fontId="3" fillId="0" borderId="43" xfId="0" applyFont="1" applyBorder="1" applyAlignment="1">
      <alignment horizontal="left" vertical="top"/>
    </xf>
    <xf numFmtId="0" fontId="24" fillId="0" borderId="44" xfId="0" applyFont="1" applyBorder="1" applyAlignment="1">
      <alignment horizontal="right" vertical="center" wrapText="1"/>
    </xf>
    <xf numFmtId="0" fontId="0" fillId="0" borderId="45" xfId="0" applyBorder="1" applyAlignment="1">
      <alignment horizontal="right" vertical="center"/>
    </xf>
    <xf numFmtId="0" fontId="0" fillId="0" borderId="46" xfId="0" applyBorder="1" applyAlignment="1">
      <alignment horizontal="right" vertical="center"/>
    </xf>
    <xf numFmtId="0" fontId="0" fillId="0" borderId="0" xfId="0" applyAlignment="1">
      <alignment horizontal="center"/>
    </xf>
    <xf numFmtId="0" fontId="8" fillId="5" borderId="16" xfId="0" applyFont="1" applyFill="1" applyBorder="1" applyAlignment="1">
      <alignment horizontal="center" vertical="center" wrapText="1"/>
    </xf>
    <xf numFmtId="0" fontId="23" fillId="0" borderId="22" xfId="0" applyFont="1" applyBorder="1" applyAlignment="1">
      <alignment horizontal="left" vertical="center" wrapText="1"/>
    </xf>
    <xf numFmtId="164" fontId="12" fillId="4" borderId="19" xfId="0" applyNumberFormat="1" applyFont="1" applyFill="1" applyBorder="1" applyAlignment="1" applyProtection="1">
      <alignment horizontal="center" vertical="center"/>
      <protection locked="0"/>
    </xf>
    <xf numFmtId="164" fontId="12" fillId="4" borderId="41" xfId="0" applyNumberFormat="1" applyFont="1" applyFill="1" applyBorder="1" applyAlignment="1" applyProtection="1">
      <alignment horizontal="center" vertical="center"/>
      <protection locked="0"/>
    </xf>
    <xf numFmtId="0" fontId="23" fillId="0" borderId="24" xfId="0" applyFont="1" applyBorder="1" applyAlignment="1">
      <alignment horizontal="left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20" fillId="0" borderId="26" xfId="0" applyFont="1" applyBorder="1" applyAlignment="1">
      <alignment horizontal="left" vertical="center" wrapText="1"/>
    </xf>
    <xf numFmtId="0" fontId="20" fillId="0" borderId="35" xfId="0" applyFont="1" applyBorder="1" applyAlignment="1">
      <alignment horizontal="left" vertical="center" wrapText="1"/>
    </xf>
    <xf numFmtId="164" fontId="12" fillId="4" borderId="24" xfId="0" applyNumberFormat="1" applyFont="1" applyFill="1" applyBorder="1" applyAlignment="1" applyProtection="1">
      <alignment horizontal="center" vertical="center"/>
      <protection locked="0"/>
    </xf>
    <xf numFmtId="164" fontId="12" fillId="4" borderId="30" xfId="0" applyNumberFormat="1" applyFont="1" applyFill="1" applyBorder="1" applyAlignment="1" applyProtection="1">
      <alignment horizontal="center" vertical="center"/>
      <protection locked="0"/>
    </xf>
    <xf numFmtId="0" fontId="13" fillId="0" borderId="16" xfId="0" applyFont="1" applyBorder="1" applyAlignment="1">
      <alignment horizontal="left" vertical="center" wrapText="1"/>
    </xf>
    <xf numFmtId="0" fontId="13" fillId="0" borderId="22" xfId="0" applyFont="1" applyBorder="1" applyAlignment="1">
      <alignment horizontal="left" vertical="center" wrapText="1"/>
    </xf>
    <xf numFmtId="43" fontId="16" fillId="0" borderId="16" xfId="1" applyNumberFormat="1" applyFont="1" applyFill="1" applyBorder="1" applyAlignment="1">
      <alignment horizontal="right" vertical="center"/>
    </xf>
    <xf numFmtId="43" fontId="16" fillId="0" borderId="22" xfId="1" applyNumberFormat="1" applyFont="1" applyFill="1" applyBorder="1" applyAlignment="1">
      <alignment horizontal="right" vertical="center"/>
    </xf>
    <xf numFmtId="164" fontId="12" fillId="4" borderId="21" xfId="0" applyNumberFormat="1" applyFont="1" applyFill="1" applyBorder="1" applyAlignment="1" applyProtection="1">
      <alignment horizontal="center" vertical="center"/>
      <protection locked="0"/>
    </xf>
    <xf numFmtId="0" fontId="32" fillId="0" borderId="16" xfId="0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43" fontId="16" fillId="0" borderId="22" xfId="1" applyNumberFormat="1" applyFont="1" applyFill="1" applyBorder="1" applyAlignment="1">
      <alignment horizontal="center" vertical="center"/>
    </xf>
    <xf numFmtId="0" fontId="13" fillId="0" borderId="28" xfId="0" applyFont="1" applyBorder="1" applyAlignment="1">
      <alignment horizontal="left" vertical="center" wrapText="1"/>
    </xf>
    <xf numFmtId="43" fontId="16" fillId="0" borderId="28" xfId="1" applyNumberFormat="1" applyFont="1" applyFill="1" applyBorder="1" applyAlignment="1">
      <alignment horizontal="center" vertical="center"/>
    </xf>
    <xf numFmtId="0" fontId="32" fillId="0" borderId="28" xfId="0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right" vertical="center"/>
    </xf>
    <xf numFmtId="0" fontId="28" fillId="0" borderId="5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8" fillId="5" borderId="14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/>
    </xf>
    <xf numFmtId="0" fontId="11" fillId="5" borderId="9" xfId="0" applyFont="1" applyFill="1" applyBorder="1" applyAlignment="1">
      <alignment horizontal="center"/>
    </xf>
    <xf numFmtId="0" fontId="4" fillId="0" borderId="8" xfId="0" applyFont="1" applyBorder="1" applyAlignment="1">
      <alignment horizontal="right"/>
    </xf>
    <xf numFmtId="0" fontId="27" fillId="0" borderId="3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4" borderId="7" xfId="0" applyFont="1" applyFill="1" applyBorder="1" applyAlignment="1" applyProtection="1">
      <alignment horizontal="left" indent="2"/>
      <protection locked="0"/>
    </xf>
    <xf numFmtId="0" fontId="3" fillId="4" borderId="8" xfId="0" applyFont="1" applyFill="1" applyBorder="1" applyAlignment="1" applyProtection="1">
      <alignment horizontal="left" indent="2"/>
      <protection locked="0"/>
    </xf>
    <xf numFmtId="0" fontId="3" fillId="4" borderId="9" xfId="0" applyFont="1" applyFill="1" applyBorder="1" applyAlignment="1" applyProtection="1">
      <alignment horizontal="left" indent="2"/>
      <protection locked="0"/>
    </xf>
    <xf numFmtId="0" fontId="3" fillId="4" borderId="10" xfId="0" applyFont="1" applyFill="1" applyBorder="1" applyAlignment="1" applyProtection="1">
      <alignment horizontal="left" indent="2"/>
      <protection locked="0"/>
    </xf>
    <xf numFmtId="0" fontId="0" fillId="4" borderId="11" xfId="0" applyFill="1" applyBorder="1" applyAlignment="1" applyProtection="1">
      <alignment horizontal="left" indent="2"/>
      <protection locked="0"/>
    </xf>
    <xf numFmtId="0" fontId="0" fillId="4" borderId="12" xfId="0" applyFill="1" applyBorder="1" applyAlignment="1" applyProtection="1">
      <alignment horizontal="left" indent="2"/>
      <protection locked="0"/>
    </xf>
    <xf numFmtId="0" fontId="3" fillId="4" borderId="7" xfId="0" applyFont="1" applyFill="1" applyBorder="1" applyAlignment="1" applyProtection="1">
      <alignment horizontal="left"/>
      <protection locked="0"/>
    </xf>
    <xf numFmtId="0" fontId="3" fillId="4" borderId="8" xfId="0" applyFont="1" applyFill="1" applyBorder="1" applyAlignment="1" applyProtection="1">
      <alignment horizontal="left"/>
      <protection locked="0"/>
    </xf>
    <xf numFmtId="0" fontId="3" fillId="4" borderId="9" xfId="0" applyFont="1" applyFill="1" applyBorder="1" applyAlignment="1" applyProtection="1">
      <alignment horizontal="left"/>
      <protection locked="0"/>
    </xf>
    <xf numFmtId="0" fontId="3" fillId="4" borderId="10" xfId="0" applyFont="1" applyFill="1" applyBorder="1" applyAlignment="1" applyProtection="1">
      <alignment horizontal="left"/>
      <protection locked="0"/>
    </xf>
    <xf numFmtId="0" fontId="3" fillId="4" borderId="11" xfId="0" applyFont="1" applyFill="1" applyBorder="1" applyAlignment="1" applyProtection="1">
      <alignment horizontal="left"/>
      <protection locked="0"/>
    </xf>
    <xf numFmtId="0" fontId="3" fillId="4" borderId="12" xfId="0" applyFont="1" applyFill="1" applyBorder="1" applyAlignment="1" applyProtection="1">
      <alignment horizontal="left"/>
      <protection locked="0"/>
    </xf>
    <xf numFmtId="0" fontId="3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0" fillId="5" borderId="14" xfId="0" applyFont="1" applyFill="1" applyBorder="1" applyAlignment="1">
      <alignment horizontal="center" vertical="center"/>
    </xf>
    <xf numFmtId="0" fontId="30" fillId="5" borderId="15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43" fontId="32" fillId="0" borderId="16" xfId="3" applyFont="1" applyBorder="1" applyAlignment="1">
      <alignment horizontal="right" vertical="center"/>
    </xf>
    <xf numFmtId="43" fontId="32" fillId="0" borderId="22" xfId="3" applyFont="1" applyBorder="1" applyAlignment="1">
      <alignment horizontal="right" vertical="center"/>
    </xf>
    <xf numFmtId="164" fontId="3" fillId="0" borderId="17" xfId="0" applyNumberFormat="1" applyFont="1" applyBorder="1" applyAlignment="1">
      <alignment vertical="center"/>
    </xf>
    <xf numFmtId="164" fontId="3" fillId="0" borderId="25" xfId="0" applyNumberFormat="1" applyFont="1" applyBorder="1" applyAlignment="1">
      <alignment vertical="center"/>
    </xf>
    <xf numFmtId="164" fontId="3" fillId="0" borderId="20" xfId="0" applyNumberFormat="1" applyFont="1" applyBorder="1" applyAlignment="1">
      <alignment vertical="center"/>
    </xf>
    <xf numFmtId="0" fontId="23" fillId="0" borderId="29" xfId="0" applyFont="1" applyBorder="1" applyAlignment="1">
      <alignment horizontal="left" vertical="center" wrapText="1"/>
    </xf>
    <xf numFmtId="0" fontId="23" fillId="0" borderId="53" xfId="0" applyFont="1" applyBorder="1" applyAlignment="1">
      <alignment horizontal="left" vertical="center" wrapText="1"/>
    </xf>
    <xf numFmtId="0" fontId="3" fillId="0" borderId="52" xfId="0" applyFont="1" applyBorder="1" applyAlignment="1">
      <alignment horizontal="left" vertical="top"/>
    </xf>
    <xf numFmtId="0" fontId="3" fillId="0" borderId="51" xfId="0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4" fillId="0" borderId="49" xfId="0" applyFont="1" applyBorder="1" applyAlignment="1">
      <alignment horizontal="right" vertical="center" wrapText="1"/>
    </xf>
    <xf numFmtId="0" fontId="0" fillId="0" borderId="41" xfId="0" applyBorder="1" applyAlignment="1">
      <alignment horizontal="right" vertical="center"/>
    </xf>
    <xf numFmtId="0" fontId="0" fillId="0" borderId="48" xfId="0" applyBorder="1" applyAlignment="1">
      <alignment horizontal="right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</cellXfs>
  <cellStyles count="4">
    <cellStyle name="Dane wyjściowe" xfId="2" builtinId="21"/>
    <cellStyle name="Dziesiętny" xfId="3" builtinId="3"/>
    <cellStyle name="Neutralny" xfId="1" builtinId="2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77F0D-05A6-461F-BEAA-EF18868FEDDC}">
  <sheetPr>
    <tabColor theme="8" tint="0.59999389629810485"/>
    <pageSetUpPr fitToPage="1"/>
  </sheetPr>
  <dimension ref="A1:H28"/>
  <sheetViews>
    <sheetView showGridLines="0" view="pageBreakPreview" topLeftCell="A9" zoomScale="90" zoomScaleNormal="100" zoomScaleSheetLayoutView="90" workbookViewId="0">
      <selection activeCell="B22" sqref="B22:C22"/>
    </sheetView>
  </sheetViews>
  <sheetFormatPr defaultRowHeight="14.4" x14ac:dyDescent="0.3"/>
  <cols>
    <col min="1" max="1" width="4.33203125" customWidth="1"/>
    <col min="2" max="2" width="25.21875" customWidth="1"/>
    <col min="3" max="3" width="20.109375" customWidth="1"/>
    <col min="4" max="4" width="19.33203125" customWidth="1"/>
    <col min="5" max="5" width="22.109375" customWidth="1"/>
    <col min="6" max="6" width="20" customWidth="1"/>
    <col min="7" max="7" width="20.109375" customWidth="1"/>
    <col min="8" max="8" width="19.77734375" customWidth="1"/>
  </cols>
  <sheetData>
    <row r="1" spans="1:8" ht="19.2" customHeight="1" thickTop="1" x14ac:dyDescent="0.3">
      <c r="A1" s="1" t="s">
        <v>49</v>
      </c>
      <c r="B1" s="2"/>
      <c r="C1" s="2"/>
      <c r="D1" s="2"/>
      <c r="E1" s="2"/>
      <c r="F1" s="115" t="s">
        <v>0</v>
      </c>
      <c r="G1" s="115"/>
      <c r="H1" s="116"/>
    </row>
    <row r="2" spans="1:8" ht="10.199999999999999" customHeight="1" x14ac:dyDescent="0.3">
      <c r="A2" s="3"/>
      <c r="H2" s="4"/>
    </row>
    <row r="3" spans="1:8" ht="18" customHeight="1" x14ac:dyDescent="0.3">
      <c r="A3" s="117" t="s">
        <v>1</v>
      </c>
      <c r="B3" s="118"/>
      <c r="C3" s="119"/>
      <c r="D3" s="120"/>
      <c r="E3" s="120"/>
      <c r="F3" s="120"/>
      <c r="G3" s="121"/>
      <c r="H3" s="5"/>
    </row>
    <row r="4" spans="1:8" ht="18" customHeight="1" x14ac:dyDescent="0.3">
      <c r="A4" s="117" t="s">
        <v>2</v>
      </c>
      <c r="B4" s="118"/>
      <c r="C4" s="122"/>
      <c r="D4" s="123"/>
      <c r="E4" s="123"/>
      <c r="F4" s="123"/>
      <c r="G4" s="124"/>
      <c r="H4" s="5"/>
    </row>
    <row r="5" spans="1:8" ht="9" customHeight="1" x14ac:dyDescent="0.3">
      <c r="A5" s="3"/>
      <c r="C5" s="114"/>
      <c r="D5" s="114"/>
      <c r="E5" s="114"/>
      <c r="F5" s="114"/>
      <c r="G5" s="114"/>
      <c r="H5" s="4"/>
    </row>
    <row r="6" spans="1:8" ht="15" customHeight="1" x14ac:dyDescent="0.3">
      <c r="A6" s="104" t="s">
        <v>3</v>
      </c>
      <c r="B6" s="105"/>
      <c r="C6" s="105"/>
      <c r="D6" s="106"/>
      <c r="E6" s="106"/>
      <c r="F6" s="106"/>
      <c r="H6" s="4"/>
    </row>
    <row r="7" spans="1:8" ht="30.75" customHeight="1" x14ac:dyDescent="0.3">
      <c r="A7" s="107" t="s">
        <v>72</v>
      </c>
      <c r="B7" s="108"/>
      <c r="C7" s="108"/>
      <c r="D7" s="108"/>
      <c r="E7" s="108"/>
      <c r="F7" s="108"/>
      <c r="G7" s="108"/>
      <c r="H7" s="109"/>
    </row>
    <row r="8" spans="1:8" ht="7.5" customHeight="1" thickBot="1" x14ac:dyDescent="0.35">
      <c r="A8" s="6"/>
      <c r="B8" s="7"/>
      <c r="C8" s="7"/>
      <c r="D8" s="7"/>
      <c r="E8" s="7"/>
      <c r="F8" s="7"/>
      <c r="G8" s="7"/>
      <c r="H8" s="4"/>
    </row>
    <row r="9" spans="1:8" ht="46.95" customHeight="1" x14ac:dyDescent="0.3">
      <c r="A9" s="8" t="s">
        <v>4</v>
      </c>
      <c r="B9" s="110" t="s">
        <v>5</v>
      </c>
      <c r="C9" s="111"/>
      <c r="D9" s="9" t="s">
        <v>6</v>
      </c>
      <c r="E9" s="9" t="s">
        <v>7</v>
      </c>
      <c r="F9" s="9" t="s">
        <v>8</v>
      </c>
      <c r="G9" s="9" t="s">
        <v>9</v>
      </c>
      <c r="H9" s="10" t="s">
        <v>10</v>
      </c>
    </row>
    <row r="10" spans="1:8" ht="15" thickBot="1" x14ac:dyDescent="0.35">
      <c r="A10" s="11">
        <v>1</v>
      </c>
      <c r="B10" s="112">
        <v>2</v>
      </c>
      <c r="C10" s="113"/>
      <c r="D10" s="12">
        <v>3</v>
      </c>
      <c r="E10" s="12">
        <v>4</v>
      </c>
      <c r="F10" s="12">
        <v>5</v>
      </c>
      <c r="G10" s="12">
        <v>6</v>
      </c>
      <c r="H10" s="13">
        <v>7</v>
      </c>
    </row>
    <row r="11" spans="1:8" ht="22.2" customHeight="1" x14ac:dyDescent="0.3">
      <c r="A11" s="14" t="s">
        <v>11</v>
      </c>
      <c r="B11" s="90" t="s">
        <v>46</v>
      </c>
      <c r="C11" s="15" t="s">
        <v>77</v>
      </c>
      <c r="D11" s="63">
        <v>1480</v>
      </c>
      <c r="E11" s="92">
        <f>SUM(D11:D13)</f>
        <v>5559.9</v>
      </c>
      <c r="F11" s="94"/>
      <c r="G11" s="95">
        <v>11</v>
      </c>
      <c r="H11" s="97">
        <f>E11*F11*G11</f>
        <v>0</v>
      </c>
    </row>
    <row r="12" spans="1:8" ht="22.2" customHeight="1" x14ac:dyDescent="0.3">
      <c r="A12" s="16" t="s">
        <v>12</v>
      </c>
      <c r="B12" s="91"/>
      <c r="C12" s="17" t="s">
        <v>13</v>
      </c>
      <c r="D12" s="64">
        <v>698.7</v>
      </c>
      <c r="E12" s="93"/>
      <c r="F12" s="88"/>
      <c r="G12" s="96"/>
      <c r="H12" s="98"/>
    </row>
    <row r="13" spans="1:8" ht="22.2" customHeight="1" thickBot="1" x14ac:dyDescent="0.35">
      <c r="A13" s="16" t="s">
        <v>14</v>
      </c>
      <c r="B13" s="91"/>
      <c r="C13" s="17" t="s">
        <v>15</v>
      </c>
      <c r="D13" s="64">
        <v>3381.2</v>
      </c>
      <c r="E13" s="93"/>
      <c r="F13" s="88"/>
      <c r="G13" s="96"/>
      <c r="H13" s="98"/>
    </row>
    <row r="14" spans="1:8" ht="22.2" customHeight="1" x14ac:dyDescent="0.3">
      <c r="A14" s="19" t="s">
        <v>16</v>
      </c>
      <c r="B14" s="91" t="s">
        <v>47</v>
      </c>
      <c r="C14" s="15" t="s">
        <v>77</v>
      </c>
      <c r="D14" s="65">
        <v>1531</v>
      </c>
      <c r="E14" s="99">
        <f>SUM(D14:D16)</f>
        <v>7609.3</v>
      </c>
      <c r="F14" s="88"/>
      <c r="G14" s="96">
        <v>17.600000000000001</v>
      </c>
      <c r="H14" s="98">
        <f>E14*F11*G14</f>
        <v>0</v>
      </c>
    </row>
    <row r="15" spans="1:8" ht="22.2" customHeight="1" x14ac:dyDescent="0.3">
      <c r="A15" s="16" t="s">
        <v>17</v>
      </c>
      <c r="B15" s="91"/>
      <c r="C15" s="17" t="s">
        <v>13</v>
      </c>
      <c r="D15" s="65">
        <v>1320.3</v>
      </c>
      <c r="E15" s="99"/>
      <c r="F15" s="88"/>
      <c r="G15" s="96"/>
      <c r="H15" s="98"/>
    </row>
    <row r="16" spans="1:8" ht="22.2" customHeight="1" thickBot="1" x14ac:dyDescent="0.35">
      <c r="A16" s="16" t="s">
        <v>18</v>
      </c>
      <c r="B16" s="91"/>
      <c r="C16" s="17" t="s">
        <v>15</v>
      </c>
      <c r="D16" s="65">
        <v>4758</v>
      </c>
      <c r="E16" s="99"/>
      <c r="F16" s="88"/>
      <c r="G16" s="96"/>
      <c r="H16" s="98"/>
    </row>
    <row r="17" spans="1:8" ht="22.2" customHeight="1" x14ac:dyDescent="0.3">
      <c r="A17" s="19" t="s">
        <v>19</v>
      </c>
      <c r="B17" s="91" t="s">
        <v>48</v>
      </c>
      <c r="C17" s="15" t="s">
        <v>77</v>
      </c>
      <c r="D17" s="65">
        <f>SUM(D11,D14)</f>
        <v>3011</v>
      </c>
      <c r="E17" s="99">
        <f>SUM(E11:E16)</f>
        <v>13169.2</v>
      </c>
      <c r="F17" s="88"/>
      <c r="G17" s="96">
        <v>75.400000000000006</v>
      </c>
      <c r="H17" s="98">
        <f>E17*F11*G17</f>
        <v>0</v>
      </c>
    </row>
    <row r="18" spans="1:8" ht="22.2" customHeight="1" x14ac:dyDescent="0.3">
      <c r="A18" s="16" t="s">
        <v>20</v>
      </c>
      <c r="B18" s="91"/>
      <c r="C18" s="17" t="s">
        <v>13</v>
      </c>
      <c r="D18" s="65">
        <f>SUM(D12,D15)</f>
        <v>2019</v>
      </c>
      <c r="E18" s="99"/>
      <c r="F18" s="88"/>
      <c r="G18" s="96"/>
      <c r="H18" s="98"/>
    </row>
    <row r="19" spans="1:8" ht="22.2" customHeight="1" thickBot="1" x14ac:dyDescent="0.35">
      <c r="A19" s="20" t="s">
        <v>21</v>
      </c>
      <c r="B19" s="100"/>
      <c r="C19" s="21" t="s">
        <v>15</v>
      </c>
      <c r="D19" s="66">
        <f>SUM(D13,D16)</f>
        <v>8139.2</v>
      </c>
      <c r="E19" s="101"/>
      <c r="F19" s="89"/>
      <c r="G19" s="102"/>
      <c r="H19" s="103"/>
    </row>
    <row r="20" spans="1:8" ht="33" customHeight="1" x14ac:dyDescent="0.3">
      <c r="A20" s="23" t="s">
        <v>22</v>
      </c>
      <c r="B20" s="84" t="s">
        <v>23</v>
      </c>
      <c r="C20" s="85"/>
      <c r="D20" s="24" t="s">
        <v>24</v>
      </c>
      <c r="E20" s="25" t="s">
        <v>25</v>
      </c>
      <c r="F20" s="25" t="s">
        <v>26</v>
      </c>
      <c r="G20" s="25" t="s">
        <v>27</v>
      </c>
      <c r="H20" s="26" t="s">
        <v>28</v>
      </c>
    </row>
    <row r="21" spans="1:8" ht="18" customHeight="1" x14ac:dyDescent="0.3">
      <c r="A21" s="27" t="s">
        <v>29</v>
      </c>
      <c r="B21" s="86" t="s">
        <v>73</v>
      </c>
      <c r="C21" s="87"/>
      <c r="D21" s="67">
        <v>100</v>
      </c>
      <c r="E21" s="28" t="s">
        <v>30</v>
      </c>
      <c r="F21" s="81"/>
      <c r="G21" s="59">
        <v>11</v>
      </c>
      <c r="H21" s="18">
        <f>D21*F21*G21</f>
        <v>0</v>
      </c>
    </row>
    <row r="22" spans="1:8" ht="18" customHeight="1" x14ac:dyDescent="0.3">
      <c r="A22" s="27" t="s">
        <v>31</v>
      </c>
      <c r="B22" s="86" t="s">
        <v>74</v>
      </c>
      <c r="C22" s="87"/>
      <c r="D22" s="67">
        <v>100</v>
      </c>
      <c r="E22" s="28" t="s">
        <v>30</v>
      </c>
      <c r="F22" s="88"/>
      <c r="G22" s="70">
        <v>17</v>
      </c>
      <c r="H22" s="18">
        <f>D22*F21*G22</f>
        <v>0</v>
      </c>
    </row>
    <row r="23" spans="1:8" ht="18" customHeight="1" thickBot="1" x14ac:dyDescent="0.35">
      <c r="A23" s="27" t="s">
        <v>32</v>
      </c>
      <c r="B23" s="86" t="s">
        <v>75</v>
      </c>
      <c r="C23" s="87"/>
      <c r="D23" s="67">
        <v>100</v>
      </c>
      <c r="E23" s="28" t="s">
        <v>30</v>
      </c>
      <c r="F23" s="89"/>
      <c r="G23" s="70">
        <v>75</v>
      </c>
      <c r="H23" s="18">
        <f>D23*F21*G23</f>
        <v>0</v>
      </c>
    </row>
    <row r="24" spans="1:8" ht="55.95" customHeight="1" x14ac:dyDescent="0.3">
      <c r="A24" s="29" t="s">
        <v>33</v>
      </c>
      <c r="B24" s="79" t="s">
        <v>34</v>
      </c>
      <c r="C24" s="79"/>
      <c r="D24" s="9" t="s">
        <v>35</v>
      </c>
      <c r="E24" s="30" t="s">
        <v>36</v>
      </c>
      <c r="F24" s="31" t="s">
        <v>37</v>
      </c>
      <c r="G24" s="32" t="s">
        <v>38</v>
      </c>
      <c r="H24" s="33" t="s">
        <v>28</v>
      </c>
    </row>
    <row r="25" spans="1:8" ht="30.6" customHeight="1" x14ac:dyDescent="0.3">
      <c r="A25" s="34" t="s">
        <v>39</v>
      </c>
      <c r="B25" s="80" t="s">
        <v>40</v>
      </c>
      <c r="C25" s="80"/>
      <c r="D25" s="68">
        <v>5</v>
      </c>
      <c r="E25" s="35" t="s">
        <v>41</v>
      </c>
      <c r="F25" s="81"/>
      <c r="G25" s="59">
        <v>52</v>
      </c>
      <c r="H25" s="18">
        <f>D25*F25*G25</f>
        <v>0</v>
      </c>
    </row>
    <row r="26" spans="1:8" ht="30.6" customHeight="1" thickBot="1" x14ac:dyDescent="0.35">
      <c r="A26" s="36" t="s">
        <v>42</v>
      </c>
      <c r="B26" s="83" t="s">
        <v>43</v>
      </c>
      <c r="C26" s="83"/>
      <c r="D26" s="69">
        <v>5</v>
      </c>
      <c r="E26" s="37" t="s">
        <v>41</v>
      </c>
      <c r="F26" s="82"/>
      <c r="G26" s="71">
        <v>52</v>
      </c>
      <c r="H26" s="22">
        <f>D26*F25*G26</f>
        <v>0</v>
      </c>
    </row>
    <row r="27" spans="1:8" ht="59.25" customHeight="1" thickTop="1" thickBot="1" x14ac:dyDescent="0.35">
      <c r="A27" s="73" t="s">
        <v>44</v>
      </c>
      <c r="B27" s="74"/>
      <c r="C27" s="74"/>
      <c r="D27" s="74"/>
      <c r="E27" s="75" t="s">
        <v>45</v>
      </c>
      <c r="F27" s="76"/>
      <c r="G27" s="77"/>
      <c r="H27" s="72">
        <f>SUM(H25:H26,H21:H23,H11:H19)</f>
        <v>0</v>
      </c>
    </row>
    <row r="28" spans="1:8" ht="67.2" customHeight="1" thickTop="1" x14ac:dyDescent="0.3">
      <c r="A28" s="78"/>
      <c r="B28" s="78"/>
      <c r="C28" s="78"/>
      <c r="D28" s="78"/>
    </row>
  </sheetData>
  <sheetProtection selectLockedCells="1"/>
  <mergeCells count="36">
    <mergeCell ref="C5:G5"/>
    <mergeCell ref="F1:H1"/>
    <mergeCell ref="A3:B3"/>
    <mergeCell ref="C3:G3"/>
    <mergeCell ref="A4:B4"/>
    <mergeCell ref="C4:G4"/>
    <mergeCell ref="A6:C6"/>
    <mergeCell ref="D6:F6"/>
    <mergeCell ref="A7:H7"/>
    <mergeCell ref="B9:C9"/>
    <mergeCell ref="B10:C10"/>
    <mergeCell ref="B11:B13"/>
    <mergeCell ref="E11:E13"/>
    <mergeCell ref="F11:F19"/>
    <mergeCell ref="G11:G13"/>
    <mergeCell ref="H11:H13"/>
    <mergeCell ref="B14:B16"/>
    <mergeCell ref="E14:E16"/>
    <mergeCell ref="G14:G16"/>
    <mergeCell ref="H14:H16"/>
    <mergeCell ref="B17:B19"/>
    <mergeCell ref="E17:E19"/>
    <mergeCell ref="G17:G19"/>
    <mergeCell ref="H17:H19"/>
    <mergeCell ref="B20:C20"/>
    <mergeCell ref="B21:C21"/>
    <mergeCell ref="F21:F23"/>
    <mergeCell ref="B22:C22"/>
    <mergeCell ref="B23:C23"/>
    <mergeCell ref="A27:D27"/>
    <mergeCell ref="E27:G27"/>
    <mergeCell ref="A28:D28"/>
    <mergeCell ref="B24:C24"/>
    <mergeCell ref="B25:C25"/>
    <mergeCell ref="F25:F26"/>
    <mergeCell ref="B26:C26"/>
  </mergeCells>
  <printOptions horizontalCentered="1" verticalCentered="1"/>
  <pageMargins left="0.25" right="0.25" top="0.41" bottom="0.44" header="0.3" footer="0.3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1E6FF-B2AF-41D8-B083-7176BBAF6692}">
  <sheetPr>
    <tabColor rgb="FFC00000"/>
    <pageSetUpPr fitToPage="1"/>
  </sheetPr>
  <dimension ref="A1:H23"/>
  <sheetViews>
    <sheetView showGridLines="0" tabSelected="1" view="pageBreakPreview" zoomScale="90" zoomScaleNormal="90" zoomScaleSheetLayoutView="90" workbookViewId="0">
      <selection activeCell="B21" sqref="B21:C21"/>
    </sheetView>
  </sheetViews>
  <sheetFormatPr defaultRowHeight="14.4" x14ac:dyDescent="0.3"/>
  <cols>
    <col min="1" max="1" width="4.33203125" customWidth="1"/>
    <col min="2" max="2" width="23.44140625" bestFit="1" customWidth="1"/>
    <col min="3" max="3" width="22.33203125" customWidth="1"/>
    <col min="4" max="4" width="19.33203125" customWidth="1"/>
    <col min="5" max="5" width="22.33203125" customWidth="1"/>
    <col min="6" max="6" width="21.33203125" customWidth="1"/>
    <col min="7" max="7" width="25" customWidth="1"/>
    <col min="8" max="8" width="26" customWidth="1"/>
    <col min="11" max="11" width="12.5546875" bestFit="1" customWidth="1"/>
  </cols>
  <sheetData>
    <row r="1" spans="1:8" ht="15" thickTop="1" x14ac:dyDescent="0.3">
      <c r="A1" s="53" t="s">
        <v>71</v>
      </c>
      <c r="B1" s="52"/>
      <c r="C1" s="2"/>
      <c r="D1" s="2"/>
      <c r="E1" s="115" t="s">
        <v>70</v>
      </c>
      <c r="F1" s="115"/>
      <c r="G1" s="115"/>
      <c r="H1" s="116"/>
    </row>
    <row r="2" spans="1:8" ht="10.199999999999999" customHeight="1" x14ac:dyDescent="0.3">
      <c r="A2" s="3"/>
      <c r="H2" s="4"/>
    </row>
    <row r="3" spans="1:8" ht="17.25" customHeight="1" x14ac:dyDescent="0.3">
      <c r="A3" s="117" t="s">
        <v>1</v>
      </c>
      <c r="B3" s="118"/>
      <c r="C3" s="125"/>
      <c r="D3" s="126"/>
      <c r="E3" s="126"/>
      <c r="F3" s="126"/>
      <c r="G3" s="127"/>
      <c r="H3" s="5"/>
    </row>
    <row r="4" spans="1:8" ht="17.25" customHeight="1" x14ac:dyDescent="0.3">
      <c r="A4" s="117" t="s">
        <v>2</v>
      </c>
      <c r="B4" s="118"/>
      <c r="C4" s="128"/>
      <c r="D4" s="129"/>
      <c r="E4" s="129"/>
      <c r="F4" s="129"/>
      <c r="G4" s="130"/>
      <c r="H4" s="5"/>
    </row>
    <row r="5" spans="1:8" ht="10.95" customHeight="1" x14ac:dyDescent="0.3">
      <c r="A5" s="3"/>
      <c r="H5" s="4"/>
    </row>
    <row r="6" spans="1:8" ht="25.2" customHeight="1" x14ac:dyDescent="0.3">
      <c r="A6" s="104" t="s">
        <v>3</v>
      </c>
      <c r="B6" s="105"/>
      <c r="C6" s="105"/>
      <c r="H6" s="4"/>
    </row>
    <row r="7" spans="1:8" ht="36" customHeight="1" x14ac:dyDescent="0.3">
      <c r="A7" s="107" t="s">
        <v>76</v>
      </c>
      <c r="B7" s="131"/>
      <c r="C7" s="131"/>
      <c r="D7" s="131"/>
      <c r="E7" s="131"/>
      <c r="F7" s="131"/>
      <c r="G7" s="131"/>
      <c r="H7" s="132"/>
    </row>
    <row r="8" spans="1:8" ht="7.95" customHeight="1" thickBot="1" x14ac:dyDescent="0.35">
      <c r="A8" s="6"/>
      <c r="B8" s="7"/>
      <c r="C8" s="7"/>
      <c r="D8" s="7"/>
      <c r="E8" s="7"/>
      <c r="F8" s="7"/>
      <c r="G8" s="7"/>
      <c r="H8" s="4"/>
    </row>
    <row r="9" spans="1:8" ht="46.95" customHeight="1" x14ac:dyDescent="0.3">
      <c r="A9" s="51" t="s">
        <v>4</v>
      </c>
      <c r="B9" s="133" t="s">
        <v>5</v>
      </c>
      <c r="C9" s="134"/>
      <c r="D9" s="9" t="s">
        <v>6</v>
      </c>
      <c r="E9" s="9" t="s">
        <v>7</v>
      </c>
      <c r="F9" s="9" t="s">
        <v>55</v>
      </c>
      <c r="G9" s="9" t="s">
        <v>69</v>
      </c>
      <c r="H9" s="10" t="s">
        <v>10</v>
      </c>
    </row>
    <row r="10" spans="1:8" ht="15" thickBot="1" x14ac:dyDescent="0.35">
      <c r="A10" s="50">
        <v>1</v>
      </c>
      <c r="B10" s="112">
        <v>2</v>
      </c>
      <c r="C10" s="113"/>
      <c r="D10" s="12">
        <v>3</v>
      </c>
      <c r="E10" s="12">
        <v>4</v>
      </c>
      <c r="F10" s="12">
        <v>5</v>
      </c>
      <c r="G10" s="12">
        <v>6</v>
      </c>
      <c r="H10" s="13">
        <v>7</v>
      </c>
    </row>
    <row r="11" spans="1:8" ht="24" x14ac:dyDescent="0.3">
      <c r="A11" s="49" t="s">
        <v>11</v>
      </c>
      <c r="B11" s="135" t="s">
        <v>68</v>
      </c>
      <c r="C11" s="48" t="s">
        <v>77</v>
      </c>
      <c r="D11" s="54">
        <v>2492</v>
      </c>
      <c r="E11" s="137">
        <f>SUM(D11:D14)</f>
        <v>8470</v>
      </c>
      <c r="F11" s="94"/>
      <c r="G11" s="95">
        <v>104</v>
      </c>
      <c r="H11" s="139">
        <f>E11*F11*G11</f>
        <v>0</v>
      </c>
    </row>
    <row r="12" spans="1:8" ht="24" customHeight="1" x14ac:dyDescent="0.3">
      <c r="A12" s="27" t="s">
        <v>12</v>
      </c>
      <c r="B12" s="136"/>
      <c r="C12" s="47" t="s">
        <v>13</v>
      </c>
      <c r="D12" s="55">
        <v>2244</v>
      </c>
      <c r="E12" s="138"/>
      <c r="F12" s="88"/>
      <c r="G12" s="96"/>
      <c r="H12" s="140"/>
    </row>
    <row r="13" spans="1:8" ht="24" customHeight="1" x14ac:dyDescent="0.3">
      <c r="A13" s="27" t="s">
        <v>14</v>
      </c>
      <c r="B13" s="136"/>
      <c r="C13" s="47" t="s">
        <v>15</v>
      </c>
      <c r="D13" s="55">
        <v>3695</v>
      </c>
      <c r="E13" s="138"/>
      <c r="F13" s="88"/>
      <c r="G13" s="96"/>
      <c r="H13" s="140"/>
    </row>
    <row r="14" spans="1:8" ht="19.5" customHeight="1" thickBot="1" x14ac:dyDescent="0.35">
      <c r="A14" s="27" t="s">
        <v>16</v>
      </c>
      <c r="B14" s="136"/>
      <c r="C14" s="47" t="s">
        <v>67</v>
      </c>
      <c r="D14" s="55">
        <v>39</v>
      </c>
      <c r="E14" s="138"/>
      <c r="F14" s="88"/>
      <c r="G14" s="96"/>
      <c r="H14" s="141"/>
    </row>
    <row r="15" spans="1:8" ht="40.950000000000003" customHeight="1" x14ac:dyDescent="0.3">
      <c r="A15" s="44" t="s">
        <v>22</v>
      </c>
      <c r="B15" s="150" t="s">
        <v>66</v>
      </c>
      <c r="C15" s="151"/>
      <c r="D15" s="46" t="s">
        <v>24</v>
      </c>
      <c r="E15" s="45" t="s">
        <v>25</v>
      </c>
      <c r="F15" s="45" t="s">
        <v>26</v>
      </c>
      <c r="G15" s="45" t="s">
        <v>27</v>
      </c>
      <c r="H15" s="33" t="s">
        <v>65</v>
      </c>
    </row>
    <row r="16" spans="1:8" ht="33.75" customHeight="1" x14ac:dyDescent="0.3">
      <c r="A16" s="27" t="s">
        <v>29</v>
      </c>
      <c r="B16" s="80" t="s">
        <v>78</v>
      </c>
      <c r="C16" s="80"/>
      <c r="D16" s="56">
        <f>80</f>
        <v>80</v>
      </c>
      <c r="E16" s="28" t="s">
        <v>30</v>
      </c>
      <c r="F16" s="38"/>
      <c r="G16" s="59">
        <v>104</v>
      </c>
      <c r="H16" s="18">
        <f>D16*F16*G16</f>
        <v>0</v>
      </c>
    </row>
    <row r="17" spans="1:8" ht="33.75" customHeight="1" thickBot="1" x14ac:dyDescent="0.35">
      <c r="A17" s="27" t="s">
        <v>32</v>
      </c>
      <c r="B17" s="80" t="s">
        <v>64</v>
      </c>
      <c r="C17" s="80"/>
      <c r="D17" s="56">
        <f>450</f>
        <v>450</v>
      </c>
      <c r="E17" s="28" t="s">
        <v>63</v>
      </c>
      <c r="F17" s="38"/>
      <c r="G17" s="59">
        <v>8</v>
      </c>
      <c r="H17" s="18">
        <f>D17*F17*G17</f>
        <v>0</v>
      </c>
    </row>
    <row r="18" spans="1:8" ht="66" customHeight="1" x14ac:dyDescent="0.3">
      <c r="A18" s="44" t="s">
        <v>33</v>
      </c>
      <c r="B18" s="152" t="s">
        <v>34</v>
      </c>
      <c r="C18" s="152"/>
      <c r="D18" s="9" t="s">
        <v>62</v>
      </c>
      <c r="E18" s="30" t="s">
        <v>36</v>
      </c>
      <c r="F18" s="32" t="s">
        <v>61</v>
      </c>
      <c r="G18" s="32" t="s">
        <v>38</v>
      </c>
      <c r="H18" s="33" t="s">
        <v>28</v>
      </c>
    </row>
    <row r="19" spans="1:8" ht="30.6" customHeight="1" thickBot="1" x14ac:dyDescent="0.35">
      <c r="A19" s="27" t="s">
        <v>39</v>
      </c>
      <c r="B19" s="80" t="s">
        <v>60</v>
      </c>
      <c r="C19" s="80"/>
      <c r="D19" s="57">
        <f>3</f>
        <v>3</v>
      </c>
      <c r="E19" s="35" t="s">
        <v>41</v>
      </c>
      <c r="F19" s="38"/>
      <c r="G19" s="59">
        <v>104</v>
      </c>
      <c r="H19" s="18">
        <f>D19*F19*G19</f>
        <v>0</v>
      </c>
    </row>
    <row r="20" spans="1:8" ht="46.5" customHeight="1" x14ac:dyDescent="0.3">
      <c r="A20" s="43" t="s">
        <v>59</v>
      </c>
      <c r="B20" s="153" t="s">
        <v>58</v>
      </c>
      <c r="C20" s="154"/>
      <c r="D20" s="42" t="s">
        <v>57</v>
      </c>
      <c r="E20" s="32" t="s">
        <v>56</v>
      </c>
      <c r="F20" s="9" t="s">
        <v>55</v>
      </c>
      <c r="G20" s="30" t="s">
        <v>54</v>
      </c>
      <c r="H20" s="10" t="s">
        <v>10</v>
      </c>
    </row>
    <row r="21" spans="1:8" ht="30.6" customHeight="1" thickBot="1" x14ac:dyDescent="0.35">
      <c r="A21" s="41" t="s">
        <v>53</v>
      </c>
      <c r="B21" s="142" t="s">
        <v>52</v>
      </c>
      <c r="C21" s="143"/>
      <c r="D21" s="58">
        <v>3009</v>
      </c>
      <c r="E21" s="60">
        <f>D21*8</f>
        <v>24072</v>
      </c>
      <c r="F21" s="40"/>
      <c r="G21" s="61">
        <v>2</v>
      </c>
      <c r="H21" s="22">
        <f>G21*F21*E21</f>
        <v>0</v>
      </c>
    </row>
    <row r="22" spans="1:8" ht="59.25" customHeight="1" thickBot="1" x14ac:dyDescent="0.35">
      <c r="A22" s="39" t="s">
        <v>51</v>
      </c>
      <c r="B22" s="144" t="s">
        <v>44</v>
      </c>
      <c r="C22" s="145"/>
      <c r="D22" s="146"/>
      <c r="E22" s="147" t="s">
        <v>50</v>
      </c>
      <c r="F22" s="148"/>
      <c r="G22" s="149"/>
      <c r="H22" s="62">
        <f>SUM(H11:H14,H16:H17,H19:H19,H21:H21)</f>
        <v>0</v>
      </c>
    </row>
    <row r="23" spans="1:8" ht="15" thickTop="1" x14ac:dyDescent="0.3"/>
  </sheetData>
  <sheetProtection selectLockedCells="1"/>
  <mergeCells count="23">
    <mergeCell ref="B21:C21"/>
    <mergeCell ref="B22:D22"/>
    <mergeCell ref="E22:G22"/>
    <mergeCell ref="B15:C15"/>
    <mergeCell ref="B16:C16"/>
    <mergeCell ref="B17:C17"/>
    <mergeCell ref="B18:C18"/>
    <mergeCell ref="B19:C19"/>
    <mergeCell ref="B20:C20"/>
    <mergeCell ref="A7:H7"/>
    <mergeCell ref="B9:C9"/>
    <mergeCell ref="B10:C10"/>
    <mergeCell ref="B11:B14"/>
    <mergeCell ref="E11:E14"/>
    <mergeCell ref="F11:F14"/>
    <mergeCell ref="G11:G14"/>
    <mergeCell ref="H11:H14"/>
    <mergeCell ref="A6:C6"/>
    <mergeCell ref="E1:H1"/>
    <mergeCell ref="A3:B3"/>
    <mergeCell ref="C3:G3"/>
    <mergeCell ref="A4:B4"/>
    <mergeCell ref="C4:G4"/>
  </mergeCells>
  <printOptions horizontalCentered="1" verticalCentered="1"/>
  <pageMargins left="0.23622047244094491" right="0.23622047244094491" top="0.31496062992125984" bottom="0.31496062992125984" header="0.19685039370078741" footer="0.23622047244094491"/>
  <pageSetup paperSize="9" scale="8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327B3E9F190141AB088835005CC59C" ma:contentTypeVersion="13" ma:contentTypeDescription="Utwórz nowy dokument." ma:contentTypeScope="" ma:versionID="1a811c3850d276836a1046e82f6ac1f5">
  <xsd:schema xmlns:xsd="http://www.w3.org/2001/XMLSchema" xmlns:xs="http://www.w3.org/2001/XMLSchema" xmlns:p="http://schemas.microsoft.com/office/2006/metadata/properties" xmlns:ns2="cb2045b3-2381-4d04-85d6-dc8f2222effc" xmlns:ns3="22b6ffb0-b59c-4680-b90c-9ed92f0e5717" targetNamespace="http://schemas.microsoft.com/office/2006/metadata/properties" ma:root="true" ma:fieldsID="0b8bb71f020f55f17c1e23fcb51be6f9" ns2:_="" ns3:_="">
    <xsd:import namespace="cb2045b3-2381-4d04-85d6-dc8f2222effc"/>
    <xsd:import namespace="22b6ffb0-b59c-4680-b90c-9ed92f0e57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2045b3-2381-4d04-85d6-dc8f2222ef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18726f04-68fe-4211-ba89-bfa89c014d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b6ffb0-b59c-4680-b90c-9ed92f0e571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10ccafd-b959-450a-b75f-39daee2e6dc5}" ma:internalName="TaxCatchAll" ma:showField="CatchAllData" ma:web="22b6ffb0-b59c-4680-b90c-9ed92f0e57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b2045b3-2381-4d04-85d6-dc8f2222effc">
      <Terms xmlns="http://schemas.microsoft.com/office/infopath/2007/PartnerControls"/>
    </lcf76f155ced4ddcb4097134ff3c332f>
    <TaxCatchAll xmlns="22b6ffb0-b59c-4680-b90c-9ed92f0e5717" xsi:nil="true"/>
  </documentManagement>
</p:properties>
</file>

<file path=customXml/itemProps1.xml><?xml version="1.0" encoding="utf-8"?>
<ds:datastoreItem xmlns:ds="http://schemas.openxmlformats.org/officeDocument/2006/customXml" ds:itemID="{FC87B032-7320-4635-8D7F-7A631A0010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BB0116-7BF5-4B2D-955C-D4FC740281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2045b3-2381-4d04-85d6-dc8f2222effc"/>
    <ds:schemaRef ds:uri="22b6ffb0-b59c-4680-b90c-9ed92f0e57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8BF728-E6DE-4C42-B23E-ABEAE4690484}">
  <ds:schemaRefs>
    <ds:schemaRef ds:uri="http://schemas.microsoft.com/office/2006/metadata/properties"/>
    <ds:schemaRef ds:uri="http://schemas.microsoft.com/office/infopath/2007/PartnerControls"/>
    <ds:schemaRef ds:uri="cb2045b3-2381-4d04-85d6-dc8f2222effc"/>
    <ds:schemaRef ds:uri="22b6ffb0-b59c-4680-b90c-9ed92f0e571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Zadanie I Warszawa</vt:lpstr>
      <vt:lpstr>Zadanie II Katowice</vt:lpstr>
      <vt:lpstr>'Zadanie I Warszawa'!Obszar_wydruku</vt:lpstr>
      <vt:lpstr>'Zadanie II Katowice'!Obszar_wydruku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Więcek</dc:creator>
  <cp:lastModifiedBy>Katarzyna Derlatka</cp:lastModifiedBy>
  <dcterms:created xsi:type="dcterms:W3CDTF">2025-11-19T22:02:19Z</dcterms:created>
  <dcterms:modified xsi:type="dcterms:W3CDTF">2025-12-02T13:03:00Z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0x010100E1327B3E9F190141AB088835005CC59C</vt:lpwstr>
  </property>
  <property fmtid="{D5CDD505-2E9C-101B-9397-08002B2CF9AE}" pid="3" name="MediaServiceImageTags">
    <vt:lpwstr/>
  </property>
</Properties>
</file>